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РЕЕСТР контрактов" sheetId="1" r:id="rId1"/>
    <sheet name="РЕЕСТР закупок" sheetId="2" r:id="rId2"/>
  </sheets>
  <definedNames/>
  <calcPr fullCalcOnLoad="1"/>
</workbook>
</file>

<file path=xl/sharedStrings.xml><?xml version="1.0" encoding="utf-8"?>
<sst xmlns="http://schemas.openxmlformats.org/spreadsheetml/2006/main" count="378" uniqueCount="169">
  <si>
    <t>Раздел</t>
  </si>
  <si>
    <t>Подраздел</t>
  </si>
  <si>
    <t xml:space="preserve">Целевая статья </t>
  </si>
  <si>
    <t xml:space="preserve">Вид расходов </t>
  </si>
  <si>
    <t>Источник финансирования</t>
  </si>
  <si>
    <t>Способ определения поставщика  (подрядчика, исполнителя)</t>
  </si>
  <si>
    <t>Реквизиты документа (дата и №), подтверждающих основание заключения договора</t>
  </si>
  <si>
    <t>Дата заключения контракта и номер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</si>
  <si>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</si>
  <si>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</si>
  <si>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</si>
  <si>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Объект закупки /предмет контракта</t>
  </si>
  <si>
    <t>Код статьи бюджетной классификации</t>
  </si>
  <si>
    <t>Цена контракта, руб. ПМР</t>
  </si>
  <si>
    <t>Условия оплаты/ предоплата (размер в % от цены)</t>
  </si>
  <si>
    <t>Срок исполнения контракта</t>
  </si>
  <si>
    <t>Гарантийные обязательства</t>
  </si>
  <si>
    <t>Идентификационный код закупки</t>
  </si>
  <si>
    <t>Дата исполнения</t>
  </si>
  <si>
    <t>Сумма исполнения (Руб. ПМР)</t>
  </si>
  <si>
    <t xml:space="preserve">Документ о приемке поставленного товара, выполненной работы, оказанной услуги </t>
  </si>
  <si>
    <t>Сумма оплаты (Руб. ПМР)</t>
  </si>
  <si>
    <t>Дата  и № платежного поручения</t>
  </si>
  <si>
    <t>Неисполненные обязательства Исполнителя (Руб. ПМР)</t>
  </si>
  <si>
    <t>Неисполненные обязательства Заказчика (Руб. ПМР)</t>
  </si>
  <si>
    <t>информация о расторжении контракта</t>
  </si>
  <si>
    <t xml:space="preserve">информация о признании судом контракта недействительным </t>
  </si>
  <si>
    <t>Вид закупки (малая закупка, запрос предложений, аукцион, единственный поставщик</t>
  </si>
  <si>
    <t>Республиканский бюджет</t>
  </si>
  <si>
    <t>конкурентный способ (запрос предложений)</t>
  </si>
  <si>
    <t>до 31.12.2021 г.</t>
  </si>
  <si>
    <t>ООО "Шериф"</t>
  </si>
  <si>
    <t>0200</t>
  </si>
  <si>
    <t>0201</t>
  </si>
  <si>
    <t>051</t>
  </si>
  <si>
    <t>041</t>
  </si>
  <si>
    <t>1</t>
  </si>
  <si>
    <t>15.06.2021 №236921/ГСМ</t>
  </si>
  <si>
    <t>в течение 30 календарных дней с момента поставки согласованной партии ГСМ</t>
  </si>
  <si>
    <t xml:space="preserve">итоговый протокол № 1 от 10.06.2021 </t>
  </si>
  <si>
    <t>Реестр бюджетных обязательств Конституционного суда Приднестровской Молдавской Республики в 2021 году</t>
  </si>
  <si>
    <t>№ п/п</t>
  </si>
  <si>
    <t>Бензин марки АИ-95</t>
  </si>
  <si>
    <t>запрос предложений</t>
  </si>
  <si>
    <t>малые закупки</t>
  </si>
  <si>
    <t>19.07.2021   №328</t>
  </si>
  <si>
    <t>ИП Догадаев В.В.</t>
  </si>
  <si>
    <t>MD-3300, г. Тирасполь, ул. Шевченко д. 81/11, тел.  533 68529</t>
  </si>
  <si>
    <t>ПР № 1901138</t>
  </si>
  <si>
    <t>MD-3300, г. Тирасполь, ул.Петровского д. 80,  тел.  779 01448</t>
  </si>
  <si>
    <t>работы по пошиву автомобильных аксессуаров</t>
  </si>
  <si>
    <t>малая закупка</t>
  </si>
  <si>
    <t>в течение 20 банковских дней после приемки выполненной услуги</t>
  </si>
  <si>
    <t>2</t>
  </si>
  <si>
    <t>хозяйственные и канцелярские товары</t>
  </si>
  <si>
    <t>при обнаружении дефектов товара безвозмездная замена его в течении 2-х недель с момента возврата</t>
  </si>
  <si>
    <t>факт выполненной услуги</t>
  </si>
  <si>
    <t>безвозмездное устранение недостатков и дефектов в работе</t>
  </si>
  <si>
    <t xml:space="preserve">накладная №458029/ГМ от 19.07.2021 </t>
  </si>
  <si>
    <t>3</t>
  </si>
  <si>
    <t>4</t>
  </si>
  <si>
    <t>21</t>
  </si>
  <si>
    <t>оплата по факту</t>
  </si>
  <si>
    <t>0200011995</t>
  </si>
  <si>
    <t>0200023902</t>
  </si>
  <si>
    <t>Год формирования реестровой записи</t>
  </si>
  <si>
    <t>Сумма заявки (руб. ПМР)</t>
  </si>
  <si>
    <t>27.07.2021 № 152</t>
  </si>
  <si>
    <t>03.07.2021 № 154</t>
  </si>
  <si>
    <t>ООО "СОТ"</t>
  </si>
  <si>
    <t>MD-3300, г. Тирасполь, ул.Энергетиков д. 1, тел.  9 22 93</t>
  </si>
  <si>
    <t>обслуживание компьютрной техники</t>
  </si>
  <si>
    <t>гарантийное обслуживание 12 месяцев, замена товара в течение 15 дней если не может быть отремонтированным</t>
  </si>
  <si>
    <t>01.02.2021  №318</t>
  </si>
  <si>
    <t>ООО "Электродом"</t>
  </si>
  <si>
    <t xml:space="preserve">MD-3300, г. Тирасполь, ул. Пушкина д.11, кв.21 </t>
  </si>
  <si>
    <t>0200022569</t>
  </si>
  <si>
    <t>0200046384</t>
  </si>
  <si>
    <t>материалы для текущих хозяйственных целей</t>
  </si>
  <si>
    <t>согласно гарантийного срока завода-изготовителя</t>
  </si>
  <si>
    <t>накладная № 2592/АЗС10 от 17.06.2021,  накладная № 3575/АЗС10 от 05.08.2021,  накладная № 3575/АЗС10 от 05.08.2021,   накладная № 4018/АЗС10 от 30.08.2021</t>
  </si>
  <si>
    <t>30.06.2021 № 128,  27.07.2021 № 155,     26.08.2021   № 173.</t>
  </si>
  <si>
    <t xml:space="preserve">частично исполнен 30.06.2021 27.07.2021  26.08.2021 </t>
  </si>
  <si>
    <t xml:space="preserve">накладная № б/н от 27.08.2021 </t>
  </si>
  <si>
    <t>26.08.2021 № 174</t>
  </si>
  <si>
    <t>5</t>
  </si>
  <si>
    <t>6</t>
  </si>
  <si>
    <t>7</t>
  </si>
  <si>
    <t>15.04.2021  №322, д/с №1 от 30.08.2022</t>
  </si>
  <si>
    <t>16.08.2021  №330, д/с №1 от 06.10.2021</t>
  </si>
  <si>
    <t>ООО "Фарба"</t>
  </si>
  <si>
    <t>MD-3300, г. Тирасполь, ул. Шутова д.7Б</t>
  </si>
  <si>
    <t>0200047430</t>
  </si>
  <si>
    <t>при обнаружении дефектов товара безвозмездная замена в течении 2-х недель с момента его приемки</t>
  </si>
  <si>
    <t>26.08.2021 № 175</t>
  </si>
  <si>
    <t>26.08.2021 № 176</t>
  </si>
  <si>
    <t>Акт 0000000118 о выполнении работ от 07.07.2021</t>
  </si>
  <si>
    <t>27.07.2021 №145</t>
  </si>
  <si>
    <t xml:space="preserve"> Акт 0000000126 о выполнении работ от 19.07.2021</t>
  </si>
  <si>
    <t>ООО "Печник"</t>
  </si>
  <si>
    <t>02.08.2021  №329</t>
  </si>
  <si>
    <t>MD-3300, г. Тирасполь, тел. 7 15 34</t>
  </si>
  <si>
    <t>0200000575</t>
  </si>
  <si>
    <t>обследование технического состояния дымоходов и вент.каналов</t>
  </si>
  <si>
    <t>12 месяцев</t>
  </si>
  <si>
    <t>26.08.2021 № 177</t>
  </si>
  <si>
    <t>8</t>
  </si>
  <si>
    <t>9</t>
  </si>
  <si>
    <t>17.09.2021   №337</t>
  </si>
  <si>
    <t>ООО "Иван да Марья"</t>
  </si>
  <si>
    <t>MD-3300, г. Тирасполь, ул.Энергетиков, д. 1, тел.  9 22 93</t>
  </si>
  <si>
    <t>0200024758</t>
  </si>
  <si>
    <t>запчасти и материалы для обслуживания автомобилей</t>
  </si>
  <si>
    <t>накладная №002321 от 24.09.2021</t>
  </si>
  <si>
    <t>23.09.2021 № 204</t>
  </si>
  <si>
    <t>ООО "Стерлинг"</t>
  </si>
  <si>
    <t>11.09.2021    №335</t>
  </si>
  <si>
    <t>MD-3300, г. Тирасполь, ул. Восстания, д. 4, тел. 5 50 33</t>
  </si>
  <si>
    <t>канцелярские товары</t>
  </si>
  <si>
    <t>в случае обнаружения дефектов безвозмездная замена в течение 2-х недель с момента приемки</t>
  </si>
  <si>
    <t>накладная № МагС-01528 от 24.09.2021</t>
  </si>
  <si>
    <t>Акт №58 приемки выполненных работ за 02.08.2021</t>
  </si>
  <si>
    <t>23.09.2021 № 205</t>
  </si>
  <si>
    <t>10</t>
  </si>
  <si>
    <t>11</t>
  </si>
  <si>
    <t>12</t>
  </si>
  <si>
    <t>11.09.2021    №336</t>
  </si>
  <si>
    <t>ГУП "Почта Приднестровья"</t>
  </si>
  <si>
    <t>MD-3300, г. Тирасполь, ул.Сакриера, д. 3, тел. 5 17 90</t>
  </si>
  <si>
    <t>MD-3300, г. Тирасполь, ул.Ленина, д. 17, тел. 8 97 09</t>
  </si>
  <si>
    <t>0200035976</t>
  </si>
  <si>
    <t>конверты и марки</t>
  </si>
  <si>
    <t>23.09.2021 № 206</t>
  </si>
  <si>
    <t>накладная № 180С от 24.09.2021</t>
  </si>
  <si>
    <t>07.09.2021    №337</t>
  </si>
  <si>
    <t>ГУП "Институт технического регулирования и метрологии"</t>
  </si>
  <si>
    <t>MD-3300, г. Тирасполь, пер.Энгельса, д. 11, тел. 7 20 60</t>
  </si>
  <si>
    <t>0200040811</t>
  </si>
  <si>
    <t>поверка монометров технических</t>
  </si>
  <si>
    <t>Акт об оказании услуг от 07.09.2021</t>
  </si>
  <si>
    <t>23.09.2021 № 207</t>
  </si>
  <si>
    <t xml:space="preserve"> Акт 0000000175 о выполнении работ от 14.09.2021</t>
  </si>
  <si>
    <t>23.09.2021 № 209</t>
  </si>
  <si>
    <t>13</t>
  </si>
  <si>
    <t>14</t>
  </si>
  <si>
    <t>15</t>
  </si>
  <si>
    <t>17.09.2021   №337, д/с №1 от 01.10.2021</t>
  </si>
  <si>
    <t>27.10.2021 № 233</t>
  </si>
  <si>
    <t>11.09.2021    №335,  д/с №1 от 18.10.2021</t>
  </si>
  <si>
    <t>27.10.2021 № 232</t>
  </si>
  <si>
    <t>15.04.2021  №322</t>
  </si>
  <si>
    <t>накладная №31815 от 27.08.2021</t>
  </si>
  <si>
    <t>27.10.2021 № 231</t>
  </si>
  <si>
    <t>накладная № МагС-01746 от 28.10.2021</t>
  </si>
  <si>
    <t>накладная №40957 от 06.10.2021</t>
  </si>
  <si>
    <t>счет №МагС-16096 от 18.10.2021</t>
  </si>
  <si>
    <t>счет №002809 от 01.10.2021</t>
  </si>
  <si>
    <t>счет №9319 от 06.10.2021</t>
  </si>
  <si>
    <t>счет № 000000175</t>
  </si>
  <si>
    <t>счет № 002628</t>
  </si>
  <si>
    <t>счет № б/н от 11.09.2021</t>
  </si>
  <si>
    <t>заказ счет № 38945 от 07.09.2021</t>
  </si>
  <si>
    <t>счет-фактура № б/н от 17.08.2021</t>
  </si>
  <si>
    <t>счет-фактура №6494 от 16.08.2021</t>
  </si>
  <si>
    <t>счет 0000000126 от 19.07.2021</t>
  </si>
  <si>
    <t>счет №000000118 от 07.07.2021</t>
  </si>
  <si>
    <t>счет-фактура № 58 от 02.08.2021</t>
  </si>
  <si>
    <t>счет №МагС-15860 от 11.09.2021</t>
  </si>
  <si>
    <t>01.03.2021   №319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</si>
</sst>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\-#,##0.00;;@"/>
    <numFmt numFmtId="166" formatCode="#,##0;\-#,##0;;@"/>
    <numFmt numFmtId="167" formatCode="#,##0_ ;\-#,##0\ "/>
    <numFmt numFmtId="168" formatCode="mmm/yyyy"/>
    <numFmt numFmtId="169" formatCode="_-* #,##0.0\ _₽_-;\-* #,##0.0\ _₽_-;_-* &quot;-&quot;??\ _₽_-;_-@_-"/>
    <numFmt numFmtId="170" formatCode="_-* #,##0\ _₽_-;\-* #,##0\ _₽_-;_-* &quot;-&quot;??\ _₽_-;_-@_-"/>
    <numFmt numFmtId="171" formatCode="#,##0.0;\-#,##0.0;;@"/>
    <numFmt numFmtId="172" formatCode="[$-FC19]d\ mmmm\ yyyy\ &quot;г.&quot;"/>
    <numFmt numFmtId="173" formatCode="#,##0.00_ ;\-#,##0.00\ "/>
    <numFmt numFmtId="174" formatCode="#,##0.000;\-#,##0.00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59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textRotation="90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59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64" fontId="5" fillId="0" borderId="17" xfId="59" applyFont="1" applyBorder="1" applyAlignment="1">
      <alignment vertical="center" wrapText="1"/>
    </xf>
    <xf numFmtId="165" fontId="4" fillId="0" borderId="19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4" fillId="32" borderId="17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vertical="center" wrapText="1"/>
    </xf>
    <xf numFmtId="166" fontId="7" fillId="32" borderId="17" xfId="0" applyNumberFormat="1" applyFont="1" applyFill="1" applyBorder="1" applyAlignment="1">
      <alignment horizontal="center" vertical="center" wrapText="1"/>
    </xf>
    <xf numFmtId="165" fontId="7" fillId="32" borderId="17" xfId="0" applyNumberFormat="1" applyFont="1" applyFill="1" applyBorder="1" applyAlignment="1">
      <alignment vertical="center" wrapText="1"/>
    </xf>
    <xf numFmtId="14" fontId="4" fillId="32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70" fontId="5" fillId="0" borderId="17" xfId="59" applyNumberFormat="1" applyFont="1" applyBorder="1" applyAlignment="1">
      <alignment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textRotation="90" wrapText="1"/>
    </xf>
    <xf numFmtId="166" fontId="4" fillId="32" borderId="17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5" fillId="33" borderId="17" xfId="0" applyNumberFormat="1" applyFont="1" applyFill="1" applyBorder="1" applyAlignment="1">
      <alignment vertical="center" wrapText="1"/>
    </xf>
    <xf numFmtId="170" fontId="4" fillId="0" borderId="17" xfId="59" applyNumberFormat="1" applyFont="1" applyBorder="1" applyAlignment="1">
      <alignment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vertical="center" wrapText="1"/>
    </xf>
    <xf numFmtId="165" fontId="5" fillId="33" borderId="17" xfId="0" applyNumberFormat="1" applyFont="1" applyFill="1" applyBorder="1" applyAlignment="1">
      <alignment horizontal="center" vertical="center" wrapText="1"/>
    </xf>
    <xf numFmtId="165" fontId="43" fillId="33" borderId="17" xfId="0" applyNumberFormat="1" applyFont="1" applyFill="1" applyBorder="1" applyAlignment="1">
      <alignment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7"/>
  <sheetViews>
    <sheetView zoomScalePageLayoutView="0" workbookViewId="0" topLeftCell="A1">
      <selection activeCell="X6" sqref="X6"/>
    </sheetView>
  </sheetViews>
  <sheetFormatPr defaultColWidth="9.140625" defaultRowHeight="15"/>
  <cols>
    <col min="1" max="1" width="5.140625" style="1" customWidth="1"/>
    <col min="2" max="2" width="5.7109375" style="1" customWidth="1"/>
    <col min="3" max="3" width="7.28125" style="2" customWidth="1"/>
    <col min="4" max="4" width="4.00390625" style="2" bestFit="1" customWidth="1"/>
    <col min="5" max="5" width="4.421875" style="1" bestFit="1" customWidth="1"/>
    <col min="6" max="6" width="15.140625" style="1" customWidth="1"/>
    <col min="7" max="7" width="14.140625" style="1" customWidth="1"/>
    <col min="8" max="8" width="12.8515625" style="1" customWidth="1"/>
    <col min="9" max="9" width="14.28125" style="2" customWidth="1"/>
    <col min="10" max="10" width="15.7109375" style="1" customWidth="1"/>
    <col min="11" max="11" width="14.7109375" style="2" customWidth="1"/>
    <col min="12" max="13" width="12.8515625" style="2" customWidth="1"/>
    <col min="14" max="14" width="13.140625" style="1" customWidth="1"/>
    <col min="15" max="15" width="11.7109375" style="1" customWidth="1"/>
    <col min="16" max="16" width="13.140625" style="1" customWidth="1"/>
    <col min="17" max="17" width="13.8515625" style="1" customWidth="1"/>
    <col min="18" max="18" width="15.28125" style="1" customWidth="1"/>
    <col min="19" max="19" width="6.57421875" style="3" customWidth="1"/>
    <col min="20" max="20" width="11.00390625" style="2" customWidth="1"/>
    <col min="21" max="21" width="11.7109375" style="2" customWidth="1"/>
    <col min="22" max="22" width="12.57421875" style="2" customWidth="1"/>
    <col min="23" max="23" width="11.7109375" style="2" customWidth="1"/>
    <col min="24" max="24" width="10.140625" style="2" customWidth="1"/>
    <col min="25" max="26" width="11.7109375" style="4" customWidth="1"/>
    <col min="27" max="28" width="11.7109375" style="1" customWidth="1"/>
    <col min="29" max="29" width="14.00390625" style="5" customWidth="1"/>
    <col min="30" max="221" width="11.7109375" style="1" customWidth="1"/>
    <col min="222" max="16384" width="8.8515625" style="1" customWidth="1"/>
  </cols>
  <sheetData>
    <row r="1" spans="1:29" ht="23.2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ht="13.5" thickBot="1"/>
    <row r="3" spans="1:29" ht="131.25" customHeight="1" thickBot="1">
      <c r="A3" s="6" t="s">
        <v>0</v>
      </c>
      <c r="B3" s="6" t="s">
        <v>1</v>
      </c>
      <c r="C3" s="6" t="s">
        <v>2</v>
      </c>
      <c r="D3" s="6" t="s">
        <v>3</v>
      </c>
      <c r="E3" s="7" t="s">
        <v>41</v>
      </c>
      <c r="F3" s="7" t="s">
        <v>4</v>
      </c>
      <c r="G3" s="7" t="s">
        <v>5</v>
      </c>
      <c r="H3" s="38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8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9" t="s">
        <v>23</v>
      </c>
      <c r="Z3" s="9" t="s">
        <v>24</v>
      </c>
      <c r="AA3" s="7" t="s">
        <v>25</v>
      </c>
      <c r="AB3" s="7" t="s">
        <v>26</v>
      </c>
      <c r="AC3" s="7" t="s">
        <v>27</v>
      </c>
    </row>
    <row r="4" spans="1:29" s="14" customFormat="1" ht="13.5" thickBot="1">
      <c r="A4" s="10">
        <v>1</v>
      </c>
      <c r="B4" s="10">
        <v>2</v>
      </c>
      <c r="C4" s="10">
        <v>3</v>
      </c>
      <c r="D4" s="10">
        <v>4</v>
      </c>
      <c r="E4" s="11">
        <v>5</v>
      </c>
      <c r="F4" s="11">
        <v>6</v>
      </c>
      <c r="G4" s="10">
        <v>7</v>
      </c>
      <c r="H4" s="10">
        <v>8</v>
      </c>
      <c r="I4" s="10">
        <v>9</v>
      </c>
      <c r="J4" s="11">
        <v>10</v>
      </c>
      <c r="K4" s="11">
        <v>11</v>
      </c>
      <c r="L4" s="10">
        <v>12</v>
      </c>
      <c r="M4" s="10">
        <v>13</v>
      </c>
      <c r="N4" s="10">
        <v>14</v>
      </c>
      <c r="O4" s="11">
        <v>15</v>
      </c>
      <c r="P4" s="11">
        <v>16</v>
      </c>
      <c r="Q4" s="10">
        <v>17</v>
      </c>
      <c r="R4" s="10">
        <v>18</v>
      </c>
      <c r="S4" s="10">
        <v>19</v>
      </c>
      <c r="T4" s="11">
        <v>20</v>
      </c>
      <c r="U4" s="11">
        <v>21</v>
      </c>
      <c r="V4" s="10">
        <v>22</v>
      </c>
      <c r="W4" s="10">
        <v>23</v>
      </c>
      <c r="X4" s="10">
        <v>24</v>
      </c>
      <c r="Y4" s="10">
        <v>25</v>
      </c>
      <c r="Z4" s="11">
        <v>26</v>
      </c>
      <c r="AA4" s="11">
        <v>27</v>
      </c>
      <c r="AB4" s="12">
        <v>28</v>
      </c>
      <c r="AC4" s="13">
        <v>29</v>
      </c>
    </row>
    <row r="5" spans="1:29" ht="12.75">
      <c r="A5" s="15"/>
      <c r="B5" s="16"/>
      <c r="C5" s="16"/>
      <c r="D5" s="16"/>
      <c r="E5" s="16"/>
      <c r="F5" s="17"/>
      <c r="G5" s="18"/>
      <c r="H5" s="19"/>
      <c r="I5" s="20"/>
      <c r="J5" s="20"/>
      <c r="K5" s="20"/>
      <c r="L5" s="20"/>
      <c r="M5" s="20"/>
      <c r="N5" s="21"/>
      <c r="O5" s="22"/>
      <c r="P5" s="20"/>
      <c r="Q5" s="20"/>
      <c r="R5" s="19"/>
      <c r="S5" s="23"/>
      <c r="T5" s="24"/>
      <c r="U5" s="20"/>
      <c r="V5" s="20"/>
      <c r="W5" s="20"/>
      <c r="X5" s="20"/>
      <c r="Y5" s="25"/>
      <c r="Z5" s="25"/>
      <c r="AA5" s="19"/>
      <c r="AB5" s="26"/>
      <c r="AC5" s="27"/>
    </row>
    <row r="6" spans="1:29" ht="158.25">
      <c r="A6" s="33" t="s">
        <v>32</v>
      </c>
      <c r="B6" s="33" t="s">
        <v>33</v>
      </c>
      <c r="C6" s="33" t="s">
        <v>34</v>
      </c>
      <c r="D6" s="33" t="s">
        <v>35</v>
      </c>
      <c r="E6" s="33" t="s">
        <v>36</v>
      </c>
      <c r="F6" s="17" t="s">
        <v>28</v>
      </c>
      <c r="G6" s="18" t="s">
        <v>29</v>
      </c>
      <c r="H6" s="31" t="s">
        <v>39</v>
      </c>
      <c r="I6" s="20" t="s">
        <v>37</v>
      </c>
      <c r="J6" s="29" t="s">
        <v>31</v>
      </c>
      <c r="K6" s="18" t="s">
        <v>47</v>
      </c>
      <c r="L6" s="36">
        <v>200011995</v>
      </c>
      <c r="M6" s="20" t="s">
        <v>42</v>
      </c>
      <c r="N6" s="21">
        <v>110350</v>
      </c>
      <c r="O6" s="22">
        <v>40750</v>
      </c>
      <c r="P6" s="20" t="s">
        <v>38</v>
      </c>
      <c r="Q6" s="18" t="s">
        <v>30</v>
      </c>
      <c r="R6" s="19"/>
      <c r="S6" s="30">
        <v>649</v>
      </c>
      <c r="T6" s="34" t="s">
        <v>82</v>
      </c>
      <c r="U6" s="43">
        <f>13040+24450+3260</f>
        <v>40750</v>
      </c>
      <c r="V6" s="35" t="s">
        <v>80</v>
      </c>
      <c r="W6" s="43">
        <f>13040+24450+3259.5</f>
        <v>40749.5</v>
      </c>
      <c r="X6" s="35" t="s">
        <v>81</v>
      </c>
      <c r="Y6" s="37">
        <f>O6-U6</f>
        <v>0</v>
      </c>
      <c r="Z6" s="37">
        <f>O6-W6</f>
        <v>0.5</v>
      </c>
      <c r="AA6" s="19"/>
      <c r="AB6" s="26"/>
      <c r="AC6" s="27" t="s">
        <v>43</v>
      </c>
    </row>
    <row r="7" spans="1:29" ht="12.75">
      <c r="A7" s="15"/>
      <c r="B7" s="16"/>
      <c r="C7" s="16"/>
      <c r="D7" s="16"/>
      <c r="E7" s="23"/>
      <c r="F7" s="17"/>
      <c r="G7" s="18"/>
      <c r="H7" s="20"/>
      <c r="I7" s="20"/>
      <c r="J7" s="29"/>
      <c r="K7" s="18"/>
      <c r="L7" s="20"/>
      <c r="M7" s="20"/>
      <c r="N7" s="21"/>
      <c r="O7" s="22"/>
      <c r="P7" s="20"/>
      <c r="Q7" s="20"/>
      <c r="R7" s="19"/>
      <c r="S7" s="23"/>
      <c r="T7" s="24"/>
      <c r="U7" s="20"/>
      <c r="V7" s="20"/>
      <c r="W7" s="20"/>
      <c r="X7" s="20"/>
      <c r="Y7" s="25"/>
      <c r="Z7" s="25"/>
      <c r="AA7" s="19"/>
      <c r="AB7" s="26"/>
      <c r="AC7" s="27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47" zoomScaleNormal="47" zoomScalePageLayoutView="0" workbookViewId="0" topLeftCell="A2">
      <selection activeCell="I14" sqref="I14"/>
    </sheetView>
  </sheetViews>
  <sheetFormatPr defaultColWidth="9.140625" defaultRowHeight="15"/>
  <cols>
    <col min="1" max="1" width="5.140625" style="1" customWidth="1"/>
    <col min="2" max="2" width="5.7109375" style="1" customWidth="1"/>
    <col min="3" max="3" width="7.28125" style="2" customWidth="1"/>
    <col min="4" max="4" width="4.00390625" style="2" bestFit="1" customWidth="1"/>
    <col min="5" max="5" width="4.00390625" style="2" customWidth="1"/>
    <col min="6" max="6" width="4.421875" style="1" bestFit="1" customWidth="1"/>
    <col min="7" max="7" width="15.140625" style="1" customWidth="1"/>
    <col min="8" max="8" width="14.140625" style="1" customWidth="1"/>
    <col min="9" max="9" width="12.8515625" style="1" customWidth="1"/>
    <col min="10" max="10" width="14.28125" style="2" customWidth="1"/>
    <col min="11" max="11" width="15.7109375" style="1" customWidth="1"/>
    <col min="12" max="12" width="14.28125" style="2" customWidth="1"/>
    <col min="13" max="14" width="12.8515625" style="2" customWidth="1"/>
    <col min="15" max="15" width="13.140625" style="1" customWidth="1"/>
    <col min="16" max="16" width="11.7109375" style="1" customWidth="1"/>
    <col min="17" max="17" width="13.140625" style="1" customWidth="1"/>
    <col min="18" max="18" width="13.8515625" style="1" customWidth="1"/>
    <col min="19" max="19" width="15.28125" style="1" customWidth="1"/>
    <col min="20" max="20" width="6.57421875" style="3" customWidth="1"/>
    <col min="21" max="21" width="11.00390625" style="2" customWidth="1"/>
    <col min="22" max="22" width="11.7109375" style="2" customWidth="1"/>
    <col min="23" max="24" width="12.57421875" style="2" customWidth="1"/>
    <col min="25" max="25" width="11.7109375" style="2" customWidth="1"/>
    <col min="26" max="26" width="10.140625" style="2" customWidth="1"/>
    <col min="27" max="28" width="11.7109375" style="4" customWidth="1"/>
    <col min="29" max="30" width="11.7109375" style="1" customWidth="1"/>
    <col min="31" max="31" width="14.00390625" style="5" customWidth="1"/>
    <col min="32" max="223" width="11.7109375" style="1" customWidth="1"/>
    <col min="224" max="16384" width="8.8515625" style="1" customWidth="1"/>
  </cols>
  <sheetData>
    <row r="1" spans="1:31" ht="23.2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ht="13.5" thickBot="1"/>
    <row r="3" spans="1:31" s="5" customFormat="1" ht="131.25" customHeight="1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65</v>
      </c>
      <c r="F3" s="7" t="s">
        <v>41</v>
      </c>
      <c r="G3" s="7" t="s">
        <v>4</v>
      </c>
      <c r="H3" s="7" t="s">
        <v>5</v>
      </c>
      <c r="I3" s="38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38" t="s">
        <v>16</v>
      </c>
      <c r="T3" s="39" t="s">
        <v>17</v>
      </c>
      <c r="U3" s="38" t="s">
        <v>18</v>
      </c>
      <c r="V3" s="38" t="s">
        <v>19</v>
      </c>
      <c r="W3" s="38" t="s">
        <v>20</v>
      </c>
      <c r="X3" s="38" t="s">
        <v>66</v>
      </c>
      <c r="Y3" s="7" t="s">
        <v>21</v>
      </c>
      <c r="Z3" s="7" t="s">
        <v>22</v>
      </c>
      <c r="AA3" s="9" t="s">
        <v>23</v>
      </c>
      <c r="AB3" s="9" t="s">
        <v>24</v>
      </c>
      <c r="AC3" s="7" t="s">
        <v>25</v>
      </c>
      <c r="AD3" s="7" t="s">
        <v>26</v>
      </c>
      <c r="AE3" s="7" t="s">
        <v>27</v>
      </c>
    </row>
    <row r="4" spans="1:31" s="14" customFormat="1" ht="10.5" thickBot="1">
      <c r="A4" s="10">
        <v>1</v>
      </c>
      <c r="B4" s="10">
        <v>2</v>
      </c>
      <c r="C4" s="10">
        <v>3</v>
      </c>
      <c r="D4" s="10">
        <v>4</v>
      </c>
      <c r="E4" s="11">
        <v>5</v>
      </c>
      <c r="F4" s="11">
        <v>6</v>
      </c>
      <c r="G4" s="11">
        <v>7</v>
      </c>
      <c r="H4" s="10">
        <v>8</v>
      </c>
      <c r="I4" s="47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1">
        <v>17</v>
      </c>
      <c r="R4" s="11">
        <v>18</v>
      </c>
      <c r="S4" s="11">
        <v>19</v>
      </c>
      <c r="T4" s="10">
        <v>20</v>
      </c>
      <c r="U4" s="10">
        <v>21</v>
      </c>
      <c r="V4" s="10">
        <v>22</v>
      </c>
      <c r="W4" s="10">
        <v>23</v>
      </c>
      <c r="X4" s="10"/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1">
        <v>29</v>
      </c>
      <c r="AE4" s="11">
        <v>30</v>
      </c>
    </row>
    <row r="5" spans="1:31" ht="12.75">
      <c r="A5" s="15"/>
      <c r="B5" s="16"/>
      <c r="C5" s="16"/>
      <c r="D5" s="16"/>
      <c r="E5" s="16"/>
      <c r="F5" s="16"/>
      <c r="G5" s="17"/>
      <c r="H5" s="18"/>
      <c r="I5" s="48"/>
      <c r="J5" s="20"/>
      <c r="K5" s="20"/>
      <c r="L5" s="20"/>
      <c r="M5" s="20"/>
      <c r="N5" s="20"/>
      <c r="O5" s="21"/>
      <c r="P5" s="22"/>
      <c r="Q5" s="20"/>
      <c r="R5" s="20"/>
      <c r="S5" s="19"/>
      <c r="T5" s="23"/>
      <c r="U5" s="24"/>
      <c r="V5" s="20"/>
      <c r="W5" s="20"/>
      <c r="X5" s="20"/>
      <c r="Y5" s="20"/>
      <c r="Z5" s="20"/>
      <c r="AA5" s="25"/>
      <c r="AB5" s="25"/>
      <c r="AC5" s="19"/>
      <c r="AD5" s="26"/>
      <c r="AE5" s="27"/>
    </row>
    <row r="6" spans="1:31" ht="78.75">
      <c r="A6" s="33" t="s">
        <v>32</v>
      </c>
      <c r="B6" s="33" t="s">
        <v>33</v>
      </c>
      <c r="C6" s="33" t="s">
        <v>34</v>
      </c>
      <c r="D6" s="33" t="s">
        <v>35</v>
      </c>
      <c r="E6" s="33" t="s">
        <v>61</v>
      </c>
      <c r="F6" s="33" t="s">
        <v>36</v>
      </c>
      <c r="G6" s="17" t="s">
        <v>28</v>
      </c>
      <c r="H6" s="18" t="s">
        <v>44</v>
      </c>
      <c r="I6" s="50"/>
      <c r="J6" s="51" t="s">
        <v>45</v>
      </c>
      <c r="K6" s="49" t="s">
        <v>46</v>
      </c>
      <c r="L6" s="18" t="s">
        <v>49</v>
      </c>
      <c r="M6" s="20" t="s">
        <v>48</v>
      </c>
      <c r="N6" s="20" t="s">
        <v>50</v>
      </c>
      <c r="O6" s="21">
        <v>110350</v>
      </c>
      <c r="P6" s="41">
        <v>960</v>
      </c>
      <c r="Q6" s="20" t="s">
        <v>52</v>
      </c>
      <c r="R6" s="18" t="s">
        <v>30</v>
      </c>
      <c r="S6" s="19" t="s">
        <v>57</v>
      </c>
      <c r="T6" s="23"/>
      <c r="U6" s="32">
        <v>44380</v>
      </c>
      <c r="V6" s="40">
        <v>960</v>
      </c>
      <c r="W6" s="28" t="s">
        <v>56</v>
      </c>
      <c r="X6" s="40">
        <v>960</v>
      </c>
      <c r="Y6" s="20">
        <v>960</v>
      </c>
      <c r="Z6" s="20" t="s">
        <v>68</v>
      </c>
      <c r="AA6" s="25"/>
      <c r="AB6" s="25"/>
      <c r="AC6" s="19"/>
      <c r="AD6" s="26"/>
      <c r="AE6" s="27" t="s">
        <v>51</v>
      </c>
    </row>
    <row r="7" spans="1:31" ht="113.25" customHeight="1">
      <c r="A7" s="33" t="s">
        <v>32</v>
      </c>
      <c r="B7" s="33" t="s">
        <v>33</v>
      </c>
      <c r="C7" s="33" t="s">
        <v>34</v>
      </c>
      <c r="D7" s="33" t="s">
        <v>35</v>
      </c>
      <c r="E7" s="33" t="s">
        <v>61</v>
      </c>
      <c r="F7" s="33" t="s">
        <v>53</v>
      </c>
      <c r="G7" s="17" t="s">
        <v>28</v>
      </c>
      <c r="H7" s="18" t="s">
        <v>44</v>
      </c>
      <c r="I7" s="50"/>
      <c r="J7" s="51" t="s">
        <v>168</v>
      </c>
      <c r="K7" s="45" t="s">
        <v>31</v>
      </c>
      <c r="L7" s="18" t="s">
        <v>47</v>
      </c>
      <c r="M7" s="42" t="s">
        <v>63</v>
      </c>
      <c r="N7" s="20" t="s">
        <v>54</v>
      </c>
      <c r="O7" s="21">
        <v>110360</v>
      </c>
      <c r="P7" s="41">
        <v>10000</v>
      </c>
      <c r="Q7" s="20" t="s">
        <v>62</v>
      </c>
      <c r="R7" s="18" t="s">
        <v>30</v>
      </c>
      <c r="S7" s="19" t="s">
        <v>55</v>
      </c>
      <c r="T7" s="23"/>
      <c r="U7" s="32"/>
      <c r="V7" s="23"/>
      <c r="W7" s="20" t="s">
        <v>58</v>
      </c>
      <c r="X7" s="23">
        <v>1632</v>
      </c>
      <c r="Y7" s="20">
        <v>1631.67</v>
      </c>
      <c r="Z7" s="20" t="s">
        <v>67</v>
      </c>
      <c r="AA7" s="37">
        <f>10000-818.62-1631.67</f>
        <v>7549.709999999999</v>
      </c>
      <c r="AB7" s="25"/>
      <c r="AC7" s="19"/>
      <c r="AD7" s="26"/>
      <c r="AE7" s="27" t="s">
        <v>51</v>
      </c>
    </row>
    <row r="8" spans="1:31" ht="131.25" customHeight="1">
      <c r="A8" s="33" t="s">
        <v>32</v>
      </c>
      <c r="B8" s="33" t="s">
        <v>33</v>
      </c>
      <c r="C8" s="33" t="s">
        <v>34</v>
      </c>
      <c r="D8" s="33" t="s">
        <v>35</v>
      </c>
      <c r="E8" s="33" t="s">
        <v>61</v>
      </c>
      <c r="F8" s="33" t="s">
        <v>59</v>
      </c>
      <c r="G8" s="17" t="s">
        <v>28</v>
      </c>
      <c r="H8" s="18" t="s">
        <v>44</v>
      </c>
      <c r="I8" s="48" t="s">
        <v>165</v>
      </c>
      <c r="J8" s="20" t="s">
        <v>73</v>
      </c>
      <c r="K8" s="45" t="s">
        <v>69</v>
      </c>
      <c r="L8" s="18" t="s">
        <v>70</v>
      </c>
      <c r="M8" s="42" t="s">
        <v>76</v>
      </c>
      <c r="N8" s="20" t="s">
        <v>71</v>
      </c>
      <c r="O8" s="21">
        <v>110360</v>
      </c>
      <c r="P8" s="41">
        <v>5000</v>
      </c>
      <c r="Q8" s="20" t="s">
        <v>62</v>
      </c>
      <c r="R8" s="18" t="s">
        <v>30</v>
      </c>
      <c r="S8" s="19" t="s">
        <v>72</v>
      </c>
      <c r="T8" s="23"/>
      <c r="U8" s="32"/>
      <c r="V8" s="20"/>
      <c r="W8" s="44" t="s">
        <v>96</v>
      </c>
      <c r="X8" s="23">
        <v>260</v>
      </c>
      <c r="Y8" s="20">
        <v>260</v>
      </c>
      <c r="Z8" s="20" t="s">
        <v>97</v>
      </c>
      <c r="AA8" s="37">
        <f>5000-190-360-260</f>
        <v>4190</v>
      </c>
      <c r="AB8" s="25"/>
      <c r="AC8" s="19"/>
      <c r="AD8" s="26"/>
      <c r="AE8" s="27" t="s">
        <v>51</v>
      </c>
    </row>
    <row r="9" spans="1:31" ht="113.25" customHeight="1">
      <c r="A9" s="33" t="s">
        <v>32</v>
      </c>
      <c r="B9" s="33" t="s">
        <v>33</v>
      </c>
      <c r="C9" s="33" t="s">
        <v>34</v>
      </c>
      <c r="D9" s="33" t="s">
        <v>35</v>
      </c>
      <c r="E9" s="33" t="s">
        <v>61</v>
      </c>
      <c r="F9" s="33" t="s">
        <v>60</v>
      </c>
      <c r="G9" s="17" t="s">
        <v>28</v>
      </c>
      <c r="H9" s="18" t="s">
        <v>44</v>
      </c>
      <c r="I9" s="48" t="s">
        <v>162</v>
      </c>
      <c r="J9" s="20" t="s">
        <v>89</v>
      </c>
      <c r="K9" s="45" t="s">
        <v>74</v>
      </c>
      <c r="L9" s="18" t="s">
        <v>75</v>
      </c>
      <c r="M9" s="42" t="s">
        <v>77</v>
      </c>
      <c r="N9" s="20" t="s">
        <v>78</v>
      </c>
      <c r="O9" s="21">
        <v>110360</v>
      </c>
      <c r="P9" s="41">
        <f>990+1277</f>
        <v>2267</v>
      </c>
      <c r="Q9" s="20" t="s">
        <v>62</v>
      </c>
      <c r="R9" s="18" t="s">
        <v>30</v>
      </c>
      <c r="S9" s="19" t="s">
        <v>79</v>
      </c>
      <c r="T9" s="23"/>
      <c r="U9" s="32">
        <v>44434</v>
      </c>
      <c r="V9" s="37">
        <f>990+1277</f>
        <v>2267</v>
      </c>
      <c r="W9" s="20" t="s">
        <v>83</v>
      </c>
      <c r="X9" s="23">
        <v>1277</v>
      </c>
      <c r="Y9" s="20">
        <v>1277</v>
      </c>
      <c r="Z9" s="20" t="s">
        <v>84</v>
      </c>
      <c r="AA9" s="37">
        <f>2267-990-1277</f>
        <v>0</v>
      </c>
      <c r="AB9" s="25"/>
      <c r="AC9" s="19"/>
      <c r="AD9" s="26"/>
      <c r="AE9" s="27" t="s">
        <v>51</v>
      </c>
    </row>
    <row r="10" spans="1:31" ht="113.25" customHeight="1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61</v>
      </c>
      <c r="F10" s="33" t="s">
        <v>85</v>
      </c>
      <c r="G10" s="17" t="s">
        <v>28</v>
      </c>
      <c r="H10" s="18" t="s">
        <v>44</v>
      </c>
      <c r="I10" s="48" t="s">
        <v>163</v>
      </c>
      <c r="J10" s="20" t="s">
        <v>150</v>
      </c>
      <c r="K10" s="45" t="s">
        <v>90</v>
      </c>
      <c r="L10" s="18" t="s">
        <v>91</v>
      </c>
      <c r="M10" s="42" t="s">
        <v>92</v>
      </c>
      <c r="N10" s="20" t="s">
        <v>78</v>
      </c>
      <c r="O10" s="21">
        <v>110360</v>
      </c>
      <c r="P10" s="41">
        <f>2490.33</f>
        <v>2490.33</v>
      </c>
      <c r="Q10" s="20" t="s">
        <v>62</v>
      </c>
      <c r="R10" s="18" t="s">
        <v>30</v>
      </c>
      <c r="S10" s="19" t="s">
        <v>93</v>
      </c>
      <c r="T10" s="23"/>
      <c r="U10" s="32">
        <v>44434</v>
      </c>
      <c r="V10" s="23">
        <v>2490.33</v>
      </c>
      <c r="W10" s="20" t="s">
        <v>151</v>
      </c>
      <c r="X10" s="23">
        <v>2491</v>
      </c>
      <c r="Y10" s="20">
        <v>2490.33</v>
      </c>
      <c r="Z10" s="20" t="s">
        <v>94</v>
      </c>
      <c r="AA10" s="37"/>
      <c r="AB10" s="25"/>
      <c r="AC10" s="19"/>
      <c r="AD10" s="26"/>
      <c r="AE10" s="27" t="s">
        <v>51</v>
      </c>
    </row>
    <row r="11" spans="1:31" ht="113.25" customHeight="1">
      <c r="A11" s="33" t="s">
        <v>32</v>
      </c>
      <c r="B11" s="33" t="s">
        <v>33</v>
      </c>
      <c r="C11" s="33" t="s">
        <v>34</v>
      </c>
      <c r="D11" s="33" t="s">
        <v>35</v>
      </c>
      <c r="E11" s="33" t="s">
        <v>61</v>
      </c>
      <c r="F11" s="33" t="s">
        <v>86</v>
      </c>
      <c r="G11" s="17" t="s">
        <v>28</v>
      </c>
      <c r="H11" s="18" t="s">
        <v>44</v>
      </c>
      <c r="I11" s="48" t="s">
        <v>164</v>
      </c>
      <c r="J11" s="20" t="s">
        <v>73</v>
      </c>
      <c r="K11" s="45" t="s">
        <v>69</v>
      </c>
      <c r="L11" s="18" t="s">
        <v>110</v>
      </c>
      <c r="M11" s="42" t="s">
        <v>76</v>
      </c>
      <c r="N11" s="20" t="s">
        <v>71</v>
      </c>
      <c r="O11" s="21">
        <v>110360</v>
      </c>
      <c r="P11" s="41">
        <v>5000</v>
      </c>
      <c r="Q11" s="20" t="s">
        <v>62</v>
      </c>
      <c r="R11" s="18" t="s">
        <v>30</v>
      </c>
      <c r="S11" s="19" t="s">
        <v>72</v>
      </c>
      <c r="T11" s="23"/>
      <c r="U11" s="32"/>
      <c r="V11" s="20"/>
      <c r="W11" s="44" t="s">
        <v>98</v>
      </c>
      <c r="X11" s="23">
        <v>260</v>
      </c>
      <c r="Y11" s="20">
        <v>260</v>
      </c>
      <c r="Z11" s="20" t="s">
        <v>95</v>
      </c>
      <c r="AA11" s="37">
        <f>5000-190-360-260-260</f>
        <v>3930</v>
      </c>
      <c r="AB11" s="25"/>
      <c r="AC11" s="19"/>
      <c r="AD11" s="26"/>
      <c r="AE11" s="27" t="s">
        <v>51</v>
      </c>
    </row>
    <row r="12" spans="1:31" ht="113.25" customHeight="1">
      <c r="A12" s="33" t="s">
        <v>32</v>
      </c>
      <c r="B12" s="33" t="s">
        <v>33</v>
      </c>
      <c r="C12" s="33" t="s">
        <v>34</v>
      </c>
      <c r="D12" s="33" t="s">
        <v>35</v>
      </c>
      <c r="E12" s="33" t="s">
        <v>61</v>
      </c>
      <c r="F12" s="33" t="s">
        <v>87</v>
      </c>
      <c r="G12" s="17" t="s">
        <v>28</v>
      </c>
      <c r="H12" s="18" t="s">
        <v>44</v>
      </c>
      <c r="I12" s="48" t="s">
        <v>166</v>
      </c>
      <c r="J12" s="20" t="s">
        <v>100</v>
      </c>
      <c r="K12" s="45" t="s">
        <v>99</v>
      </c>
      <c r="L12" s="18" t="s">
        <v>101</v>
      </c>
      <c r="M12" s="42" t="s">
        <v>102</v>
      </c>
      <c r="N12" s="20" t="s">
        <v>103</v>
      </c>
      <c r="O12" s="21">
        <v>110710</v>
      </c>
      <c r="P12" s="41">
        <v>220</v>
      </c>
      <c r="Q12" s="20" t="s">
        <v>62</v>
      </c>
      <c r="R12" s="18" t="s">
        <v>30</v>
      </c>
      <c r="S12" s="19" t="s">
        <v>104</v>
      </c>
      <c r="T12" s="23"/>
      <c r="U12" s="32">
        <v>44434</v>
      </c>
      <c r="V12" s="23">
        <v>220</v>
      </c>
      <c r="W12" s="20" t="s">
        <v>121</v>
      </c>
      <c r="X12" s="23">
        <v>220</v>
      </c>
      <c r="Y12" s="20">
        <v>220</v>
      </c>
      <c r="Z12" s="20" t="s">
        <v>105</v>
      </c>
      <c r="AA12" s="37"/>
      <c r="AB12" s="25"/>
      <c r="AC12" s="19"/>
      <c r="AD12" s="26"/>
      <c r="AE12" s="27" t="s">
        <v>51</v>
      </c>
    </row>
    <row r="13" spans="1:31" ht="113.25" customHeight="1">
      <c r="A13" s="33" t="s">
        <v>32</v>
      </c>
      <c r="B13" s="33" t="s">
        <v>33</v>
      </c>
      <c r="C13" s="33" t="s">
        <v>34</v>
      </c>
      <c r="D13" s="33" t="s">
        <v>35</v>
      </c>
      <c r="E13" s="33" t="s">
        <v>61</v>
      </c>
      <c r="F13" s="33" t="s">
        <v>106</v>
      </c>
      <c r="G13" s="17" t="s">
        <v>28</v>
      </c>
      <c r="H13" s="18" t="s">
        <v>44</v>
      </c>
      <c r="I13" s="48" t="s">
        <v>159</v>
      </c>
      <c r="J13" s="20" t="s">
        <v>108</v>
      </c>
      <c r="K13" s="45" t="s">
        <v>109</v>
      </c>
      <c r="L13" s="18" t="s">
        <v>117</v>
      </c>
      <c r="M13" s="42" t="s">
        <v>111</v>
      </c>
      <c r="N13" s="20" t="s">
        <v>112</v>
      </c>
      <c r="O13" s="21">
        <v>110350</v>
      </c>
      <c r="P13" s="41">
        <v>717</v>
      </c>
      <c r="Q13" s="20" t="s">
        <v>62</v>
      </c>
      <c r="R13" s="18" t="s">
        <v>30</v>
      </c>
      <c r="S13" s="19" t="s">
        <v>104</v>
      </c>
      <c r="T13" s="23"/>
      <c r="U13" s="32">
        <v>44462</v>
      </c>
      <c r="V13" s="23">
        <v>717</v>
      </c>
      <c r="W13" s="20" t="s">
        <v>113</v>
      </c>
      <c r="X13" s="23">
        <v>717</v>
      </c>
      <c r="Y13" s="20">
        <v>717.25</v>
      </c>
      <c r="Z13" s="20" t="s">
        <v>114</v>
      </c>
      <c r="AA13" s="37"/>
      <c r="AB13" s="25"/>
      <c r="AC13" s="19"/>
      <c r="AD13" s="26"/>
      <c r="AE13" s="27" t="s">
        <v>51</v>
      </c>
    </row>
    <row r="14" spans="1:31" ht="113.25" customHeight="1">
      <c r="A14" s="33" t="s">
        <v>32</v>
      </c>
      <c r="B14" s="33" t="s">
        <v>33</v>
      </c>
      <c r="C14" s="33" t="s">
        <v>34</v>
      </c>
      <c r="D14" s="33" t="s">
        <v>35</v>
      </c>
      <c r="E14" s="33" t="s">
        <v>61</v>
      </c>
      <c r="F14" s="33" t="s">
        <v>107</v>
      </c>
      <c r="G14" s="17" t="s">
        <v>28</v>
      </c>
      <c r="H14" s="18" t="s">
        <v>44</v>
      </c>
      <c r="I14" s="48" t="s">
        <v>167</v>
      </c>
      <c r="J14" s="51" t="s">
        <v>116</v>
      </c>
      <c r="K14" s="45" t="s">
        <v>115</v>
      </c>
      <c r="L14" s="18" t="s">
        <v>129</v>
      </c>
      <c r="M14" s="42" t="s">
        <v>64</v>
      </c>
      <c r="N14" s="20" t="s">
        <v>118</v>
      </c>
      <c r="O14" s="21">
        <v>110360</v>
      </c>
      <c r="P14" s="41">
        <v>325</v>
      </c>
      <c r="Q14" s="20" t="s">
        <v>62</v>
      </c>
      <c r="R14" s="18" t="s">
        <v>30</v>
      </c>
      <c r="S14" s="19" t="s">
        <v>119</v>
      </c>
      <c r="T14" s="23"/>
      <c r="U14" s="32">
        <v>44462</v>
      </c>
      <c r="V14" s="23">
        <v>325</v>
      </c>
      <c r="W14" s="20" t="s">
        <v>120</v>
      </c>
      <c r="X14" s="23">
        <v>325</v>
      </c>
      <c r="Y14" s="20">
        <v>325</v>
      </c>
      <c r="Z14" s="20" t="s">
        <v>122</v>
      </c>
      <c r="AA14" s="37"/>
      <c r="AB14" s="25"/>
      <c r="AC14" s="19"/>
      <c r="AD14" s="26"/>
      <c r="AE14" s="27" t="s">
        <v>51</v>
      </c>
    </row>
    <row r="15" spans="1:31" ht="113.25" customHeight="1">
      <c r="A15" s="33" t="s">
        <v>32</v>
      </c>
      <c r="B15" s="33" t="s">
        <v>33</v>
      </c>
      <c r="C15" s="33" t="s">
        <v>34</v>
      </c>
      <c r="D15" s="33" t="s">
        <v>35</v>
      </c>
      <c r="E15" s="33" t="s">
        <v>61</v>
      </c>
      <c r="F15" s="33" t="s">
        <v>123</v>
      </c>
      <c r="G15" s="17" t="s">
        <v>28</v>
      </c>
      <c r="H15" s="18" t="s">
        <v>44</v>
      </c>
      <c r="I15" s="48" t="s">
        <v>160</v>
      </c>
      <c r="J15" s="20" t="s">
        <v>126</v>
      </c>
      <c r="K15" s="45" t="s">
        <v>127</v>
      </c>
      <c r="L15" s="18" t="s">
        <v>128</v>
      </c>
      <c r="M15" s="42" t="s">
        <v>130</v>
      </c>
      <c r="N15" s="20" t="s">
        <v>131</v>
      </c>
      <c r="O15" s="21">
        <v>110600</v>
      </c>
      <c r="P15" s="41">
        <v>500</v>
      </c>
      <c r="Q15" s="20" t="s">
        <v>62</v>
      </c>
      <c r="R15" s="18" t="s">
        <v>30</v>
      </c>
      <c r="S15" s="19" t="s">
        <v>119</v>
      </c>
      <c r="T15" s="23"/>
      <c r="U15" s="32">
        <v>44462</v>
      </c>
      <c r="V15" s="23">
        <v>500</v>
      </c>
      <c r="W15" s="20" t="s">
        <v>133</v>
      </c>
      <c r="X15" s="23">
        <v>500</v>
      </c>
      <c r="Y15" s="20">
        <v>500</v>
      </c>
      <c r="Z15" s="20" t="s">
        <v>132</v>
      </c>
      <c r="AA15" s="37"/>
      <c r="AB15" s="25"/>
      <c r="AC15" s="19"/>
      <c r="AD15" s="26"/>
      <c r="AE15" s="27" t="s">
        <v>51</v>
      </c>
    </row>
    <row r="16" spans="1:31" ht="113.25" customHeight="1">
      <c r="A16" s="33" t="s">
        <v>32</v>
      </c>
      <c r="B16" s="33" t="s">
        <v>33</v>
      </c>
      <c r="C16" s="33" t="s">
        <v>34</v>
      </c>
      <c r="D16" s="33" t="s">
        <v>35</v>
      </c>
      <c r="E16" s="33" t="s">
        <v>61</v>
      </c>
      <c r="F16" s="33" t="s">
        <v>124</v>
      </c>
      <c r="G16" s="17" t="s">
        <v>28</v>
      </c>
      <c r="H16" s="18" t="s">
        <v>44</v>
      </c>
      <c r="I16" s="48" t="s">
        <v>161</v>
      </c>
      <c r="J16" s="20" t="s">
        <v>134</v>
      </c>
      <c r="K16" s="45" t="s">
        <v>135</v>
      </c>
      <c r="L16" s="18" t="s">
        <v>136</v>
      </c>
      <c r="M16" s="42" t="s">
        <v>137</v>
      </c>
      <c r="N16" s="20" t="s">
        <v>138</v>
      </c>
      <c r="O16" s="21">
        <v>110710</v>
      </c>
      <c r="P16" s="41">
        <v>647.9</v>
      </c>
      <c r="Q16" s="20" t="s">
        <v>62</v>
      </c>
      <c r="R16" s="18" t="s">
        <v>30</v>
      </c>
      <c r="S16" s="19" t="s">
        <v>104</v>
      </c>
      <c r="T16" s="23"/>
      <c r="U16" s="32">
        <v>44462</v>
      </c>
      <c r="V16" s="23">
        <v>648</v>
      </c>
      <c r="W16" s="20" t="s">
        <v>139</v>
      </c>
      <c r="X16" s="23">
        <v>648</v>
      </c>
      <c r="Y16" s="20">
        <v>647.9</v>
      </c>
      <c r="Z16" s="20" t="s">
        <v>140</v>
      </c>
      <c r="AA16" s="37"/>
      <c r="AB16" s="25"/>
      <c r="AC16" s="19"/>
      <c r="AD16" s="26"/>
      <c r="AE16" s="27" t="s">
        <v>51</v>
      </c>
    </row>
    <row r="17" spans="1:31" ht="113.25" customHeight="1">
      <c r="A17" s="33" t="s">
        <v>32</v>
      </c>
      <c r="B17" s="33" t="s">
        <v>33</v>
      </c>
      <c r="C17" s="33" t="s">
        <v>34</v>
      </c>
      <c r="D17" s="33" t="s">
        <v>35</v>
      </c>
      <c r="E17" s="33" t="s">
        <v>61</v>
      </c>
      <c r="F17" s="33" t="s">
        <v>125</v>
      </c>
      <c r="G17" s="17" t="s">
        <v>28</v>
      </c>
      <c r="H17" s="18" t="s">
        <v>44</v>
      </c>
      <c r="I17" s="48" t="s">
        <v>158</v>
      </c>
      <c r="J17" s="20" t="s">
        <v>73</v>
      </c>
      <c r="K17" s="45" t="s">
        <v>69</v>
      </c>
      <c r="L17" s="18" t="s">
        <v>110</v>
      </c>
      <c r="M17" s="42" t="s">
        <v>76</v>
      </c>
      <c r="N17" s="20" t="s">
        <v>71</v>
      </c>
      <c r="O17" s="21">
        <v>111020</v>
      </c>
      <c r="P17" s="41">
        <v>5000</v>
      </c>
      <c r="Q17" s="20" t="s">
        <v>62</v>
      </c>
      <c r="R17" s="18" t="s">
        <v>30</v>
      </c>
      <c r="S17" s="19" t="s">
        <v>72</v>
      </c>
      <c r="T17" s="23"/>
      <c r="U17" s="32"/>
      <c r="V17" s="20"/>
      <c r="W17" s="44" t="s">
        <v>141</v>
      </c>
      <c r="X17" s="23">
        <v>60</v>
      </c>
      <c r="Y17" s="20">
        <v>60</v>
      </c>
      <c r="Z17" s="20" t="s">
        <v>142</v>
      </c>
      <c r="AA17" s="37">
        <f>5000-190-360-260-260-60</f>
        <v>3870</v>
      </c>
      <c r="AB17" s="25"/>
      <c r="AC17" s="19"/>
      <c r="AD17" s="26"/>
      <c r="AE17" s="27" t="s">
        <v>51</v>
      </c>
    </row>
    <row r="18" spans="1:31" ht="113.25" customHeight="1">
      <c r="A18" s="33" t="s">
        <v>32</v>
      </c>
      <c r="B18" s="33" t="s">
        <v>33</v>
      </c>
      <c r="C18" s="33" t="s">
        <v>34</v>
      </c>
      <c r="D18" s="33" t="s">
        <v>35</v>
      </c>
      <c r="E18" s="33" t="s">
        <v>61</v>
      </c>
      <c r="F18" s="33" t="s">
        <v>143</v>
      </c>
      <c r="G18" s="17" t="s">
        <v>28</v>
      </c>
      <c r="H18" s="18" t="s">
        <v>44</v>
      </c>
      <c r="I18" s="48" t="s">
        <v>156</v>
      </c>
      <c r="J18" s="20" t="s">
        <v>146</v>
      </c>
      <c r="K18" s="45" t="s">
        <v>109</v>
      </c>
      <c r="L18" s="18" t="s">
        <v>117</v>
      </c>
      <c r="M18" s="42" t="s">
        <v>111</v>
      </c>
      <c r="N18" s="20" t="s">
        <v>112</v>
      </c>
      <c r="O18" s="21">
        <v>110350</v>
      </c>
      <c r="P18" s="41">
        <v>1886.7</v>
      </c>
      <c r="Q18" s="20" t="s">
        <v>62</v>
      </c>
      <c r="R18" s="18" t="s">
        <v>30</v>
      </c>
      <c r="S18" s="19" t="s">
        <v>104</v>
      </c>
      <c r="T18" s="23"/>
      <c r="U18" s="32">
        <v>44496</v>
      </c>
      <c r="V18" s="46">
        <f>717.25+1169.45</f>
        <v>1886.7</v>
      </c>
      <c r="W18" s="20" t="s">
        <v>113</v>
      </c>
      <c r="X18" s="23">
        <v>1170</v>
      </c>
      <c r="Y18" s="20">
        <v>1169.45</v>
      </c>
      <c r="Z18" s="20" t="s">
        <v>147</v>
      </c>
      <c r="AA18" s="37"/>
      <c r="AB18" s="25"/>
      <c r="AC18" s="19"/>
      <c r="AD18" s="26"/>
      <c r="AE18" s="27" t="s">
        <v>51</v>
      </c>
    </row>
    <row r="19" spans="1:31" ht="113.25" customHeight="1">
      <c r="A19" s="33" t="s">
        <v>32</v>
      </c>
      <c r="B19" s="33" t="s">
        <v>33</v>
      </c>
      <c r="C19" s="33" t="s">
        <v>34</v>
      </c>
      <c r="D19" s="33" t="s">
        <v>35</v>
      </c>
      <c r="E19" s="33" t="s">
        <v>61</v>
      </c>
      <c r="F19" s="33" t="s">
        <v>144</v>
      </c>
      <c r="G19" s="17" t="s">
        <v>28</v>
      </c>
      <c r="H19" s="18" t="s">
        <v>44</v>
      </c>
      <c r="I19" s="48" t="s">
        <v>155</v>
      </c>
      <c r="J19" s="20" t="s">
        <v>148</v>
      </c>
      <c r="K19" s="45" t="s">
        <v>115</v>
      </c>
      <c r="L19" s="18" t="s">
        <v>129</v>
      </c>
      <c r="M19" s="42" t="s">
        <v>64</v>
      </c>
      <c r="N19" s="20" t="s">
        <v>118</v>
      </c>
      <c r="O19" s="21">
        <v>110360</v>
      </c>
      <c r="P19" s="41">
        <v>598</v>
      </c>
      <c r="Q19" s="20" t="s">
        <v>62</v>
      </c>
      <c r="R19" s="18" t="s">
        <v>30</v>
      </c>
      <c r="S19" s="19" t="s">
        <v>119</v>
      </c>
      <c r="T19" s="23"/>
      <c r="U19" s="32">
        <v>44496</v>
      </c>
      <c r="V19" s="23">
        <f>325+273</f>
        <v>598</v>
      </c>
      <c r="W19" s="20" t="s">
        <v>153</v>
      </c>
      <c r="X19" s="23">
        <v>272</v>
      </c>
      <c r="Y19" s="20">
        <v>273</v>
      </c>
      <c r="Z19" s="20" t="s">
        <v>149</v>
      </c>
      <c r="AA19" s="37"/>
      <c r="AB19" s="25"/>
      <c r="AC19" s="19"/>
      <c r="AD19" s="26"/>
      <c r="AE19" s="27" t="s">
        <v>51</v>
      </c>
    </row>
    <row r="20" spans="1:31" ht="113.25" customHeight="1">
      <c r="A20" s="33" t="s">
        <v>32</v>
      </c>
      <c r="B20" s="33" t="s">
        <v>33</v>
      </c>
      <c r="C20" s="33" t="s">
        <v>34</v>
      </c>
      <c r="D20" s="33" t="s">
        <v>35</v>
      </c>
      <c r="E20" s="33" t="s">
        <v>61</v>
      </c>
      <c r="F20" s="33" t="s">
        <v>145</v>
      </c>
      <c r="G20" s="17" t="s">
        <v>28</v>
      </c>
      <c r="H20" s="18" t="s">
        <v>44</v>
      </c>
      <c r="I20" s="48" t="s">
        <v>157</v>
      </c>
      <c r="J20" s="20" t="s">
        <v>88</v>
      </c>
      <c r="K20" s="45" t="s">
        <v>90</v>
      </c>
      <c r="L20" s="18" t="s">
        <v>91</v>
      </c>
      <c r="M20" s="42" t="s">
        <v>92</v>
      </c>
      <c r="N20" s="20" t="s">
        <v>78</v>
      </c>
      <c r="O20" s="21">
        <v>110360</v>
      </c>
      <c r="P20" s="41">
        <f>2490.33+181.3</f>
        <v>2671.63</v>
      </c>
      <c r="Q20" s="20" t="s">
        <v>62</v>
      </c>
      <c r="R20" s="18" t="s">
        <v>30</v>
      </c>
      <c r="S20" s="19" t="s">
        <v>93</v>
      </c>
      <c r="T20" s="23"/>
      <c r="U20" s="32">
        <v>44496</v>
      </c>
      <c r="V20" s="20">
        <v>182</v>
      </c>
      <c r="W20" s="20" t="s">
        <v>154</v>
      </c>
      <c r="X20" s="23">
        <v>182</v>
      </c>
      <c r="Y20" s="20">
        <v>181.3</v>
      </c>
      <c r="Z20" s="20" t="s">
        <v>152</v>
      </c>
      <c r="AA20" s="37"/>
      <c r="AB20" s="25"/>
      <c r="AC20" s="19"/>
      <c r="AD20" s="26"/>
      <c r="AE20" s="27" t="s">
        <v>51</v>
      </c>
    </row>
    <row r="21" spans="1:31" ht="12.75">
      <c r="A21" s="15"/>
      <c r="B21" s="16"/>
      <c r="C21" s="16"/>
      <c r="D21" s="16"/>
      <c r="E21" s="16"/>
      <c r="F21" s="23"/>
      <c r="G21" s="17"/>
      <c r="H21" s="18"/>
      <c r="I21" s="20"/>
      <c r="J21" s="20"/>
      <c r="K21" s="29"/>
      <c r="L21" s="18"/>
      <c r="M21" s="20"/>
      <c r="N21" s="20"/>
      <c r="O21" s="21"/>
      <c r="P21" s="22"/>
      <c r="Q21" s="20"/>
      <c r="R21" s="20"/>
      <c r="S21" s="19"/>
      <c r="T21" s="23"/>
      <c r="U21" s="24"/>
      <c r="V21" s="20"/>
      <c r="W21" s="20"/>
      <c r="X21" s="23"/>
      <c r="Y21" s="20"/>
      <c r="Z21" s="20"/>
      <c r="AA21" s="25"/>
      <c r="AB21" s="25"/>
      <c r="AC21" s="19"/>
      <c r="AD21" s="26"/>
      <c r="AE21" s="27"/>
    </row>
    <row r="22" spans="14:31" ht="12.75">
      <c r="N22" s="1"/>
      <c r="S22" s="3"/>
      <c r="T22" s="2"/>
      <c r="Z22" s="4"/>
      <c r="AB22" s="1"/>
      <c r="AD22" s="5"/>
      <c r="AE22" s="1"/>
    </row>
    <row r="23" spans="14:31" ht="12.75">
      <c r="N23" s="1"/>
      <c r="S23" s="3"/>
      <c r="T23" s="2"/>
      <c r="Z23" s="4"/>
      <c r="AB23" s="1"/>
      <c r="AD23" s="5"/>
      <c r="AE23" s="1"/>
    </row>
    <row r="24" spans="14:31" ht="12.75">
      <c r="N24" s="1"/>
      <c r="S24" s="3"/>
      <c r="T24" s="2"/>
      <c r="Z24" s="4"/>
      <c r="AB24" s="1"/>
      <c r="AD24" s="5"/>
      <c r="AE24" s="1"/>
    </row>
  </sheetData>
  <sheetProtection/>
  <mergeCells count="1">
    <mergeCell ref="A1:A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2021-11-10T07:20:51Z</dcterms:modified>
  <cp:category/>
  <cp:version/>
  <cp:contentType/>
  <cp:contentStatus/>
</cp:coreProperties>
</file>